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8" windowWidth="14808" windowHeight="777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23" i="1" l="1"/>
  <c r="E22" i="1"/>
  <c r="E19" i="1"/>
  <c r="F12" i="1" l="1"/>
  <c r="F14" i="1"/>
  <c r="D13" i="1" l="1"/>
  <c r="D20" i="1" s="1"/>
  <c r="D7" i="1"/>
  <c r="D15" i="1"/>
  <c r="D22" i="1" s="1"/>
  <c r="D23" i="1"/>
  <c r="D18" i="1" l="1"/>
  <c r="B3" i="1" l="1"/>
  <c r="C23" i="1"/>
  <c r="C22" i="1"/>
  <c r="C13" i="1"/>
  <c r="F13" i="1" s="1"/>
  <c r="B15" i="1" l="1"/>
  <c r="F15" i="1" s="1"/>
  <c r="B16" i="1" l="1"/>
  <c r="F16" i="1" s="1"/>
  <c r="B22" i="1"/>
  <c r="B23" i="1" l="1"/>
  <c r="F20" i="1"/>
  <c r="C18" i="1"/>
  <c r="B18" i="1"/>
  <c r="B11" i="1"/>
  <c r="E18" i="1" l="1"/>
  <c r="F18" i="1" s="1"/>
  <c r="E11" i="1"/>
  <c r="D11" i="1" l="1"/>
  <c r="D3" i="1"/>
  <c r="F19" i="1" l="1"/>
  <c r="F21" i="1"/>
  <c r="F4" i="1"/>
  <c r="F5" i="1"/>
  <c r="F6" i="1"/>
  <c r="F7" i="1"/>
  <c r="F8" i="1"/>
  <c r="C3" i="1"/>
  <c r="F3" i="1" s="1"/>
  <c r="C11" i="1"/>
  <c r="F11" i="1" s="1"/>
  <c r="F23" i="1"/>
  <c r="F22" i="1" l="1"/>
</calcChain>
</file>

<file path=xl/sharedStrings.xml><?xml version="1.0" encoding="utf-8"?>
<sst xmlns="http://schemas.openxmlformats.org/spreadsheetml/2006/main" count="27" uniqueCount="24">
  <si>
    <t>открытый конкурс</t>
  </si>
  <si>
    <t>Электронный аукцион</t>
  </si>
  <si>
    <t>запрос котировок</t>
  </si>
  <si>
    <t xml:space="preserve">без проведение торгов и запроса котировок </t>
  </si>
  <si>
    <t>из них на открыте конкурсы</t>
  </si>
  <si>
    <t>на электронные аукционы</t>
  </si>
  <si>
    <t xml:space="preserve">закупки у единственного поставщика в виде закупок малого объема </t>
  </si>
  <si>
    <t>закупки малого объема у единственного поставщика</t>
  </si>
  <si>
    <t xml:space="preserve">общая стоимость предложений победителей торгов и других способов </t>
  </si>
  <si>
    <t xml:space="preserve">по электронным аукционам </t>
  </si>
  <si>
    <t xml:space="preserve">по запросу котриок </t>
  </si>
  <si>
    <t xml:space="preserve">по закупкам у единственного поставщика в виде закупок малого объема </t>
  </si>
  <si>
    <t xml:space="preserve">Всего заказов </t>
  </si>
  <si>
    <t xml:space="preserve">на запросы котрировок </t>
  </si>
  <si>
    <t>1 квартал</t>
  </si>
  <si>
    <t>2 квартал</t>
  </si>
  <si>
    <t>3 квартал</t>
  </si>
  <si>
    <t>общая стоимость выставленых на торги и других способов</t>
  </si>
  <si>
    <t>4 квартл</t>
  </si>
  <si>
    <t>1 - 4 квартал</t>
  </si>
  <si>
    <t>договор на 80т заключен от 02.04.2018 (Водоканал)</t>
  </si>
  <si>
    <t>1 закукпка объявлена в 1 кв. закл во 2 (клининг)</t>
  </si>
  <si>
    <t>сумма болше чем выставлено на торг закл договора клининг</t>
  </si>
  <si>
    <t xml:space="preserve">лодочный мотор выставлялся дважды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</si>
</sst>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" fontId="0" fillId="0" borderId="6" xfId="0" applyNumberFormat="1" applyBorder="1"/>
    <xf numFmtId="4" fontId="0" fillId="0" borderId="3" xfId="0" applyNumberFormat="1" applyBorder="1"/>
    <xf numFmtId="14" fontId="0" fillId="0" borderId="0" xfId="0" applyNumberFormat="1"/>
    <xf numFmtId="0" fontId="0" fillId="2" borderId="1" xfId="0" applyFill="1" applyBorder="1"/>
    <xf numFmtId="0" fontId="0" fillId="0" borderId="7" xfId="0" applyBorder="1"/>
    <xf numFmtId="0" fontId="0" fillId="0" borderId="0" xfId="0" applyAlignment="1">
      <alignment wrapText="1"/>
    </xf>
    <xf numFmtId="0" fontId="0" fillId="0" borderId="8" xfId="0" applyBorder="1"/>
    <xf numFmtId="0" fontId="0" fillId="0" borderId="9" xfId="0" applyBorder="1"/>
    <xf numFmtId="4" fontId="0" fillId="0" borderId="10" xfId="0" applyNumberFormat="1" applyBorder="1"/>
    <xf numFmtId="2" fontId="0" fillId="0" borderId="1" xfId="0" applyNumberFormat="1" applyBorder="1"/>
    <xf numFmtId="3" fontId="0" fillId="0" borderId="1" xfId="0" applyNumberFormat="1" applyBorder="1"/>
    <xf numFmtId="2" fontId="0" fillId="0" borderId="9" xfId="0" applyNumberFormat="1" applyBorder="1"/>
    <xf numFmtId="0" fontId="0" fillId="0" borderId="11" xfId="0" applyBorder="1"/>
    <xf numFmtId="2" fontId="0" fillId="0" borderId="6" xfId="0" applyNumberFormat="1" applyBorder="1"/>
    <xf numFmtId="4" fontId="0" fillId="0" borderId="8" xfId="0" applyNumberFormat="1" applyBorder="1"/>
    <xf numFmtId="4" fontId="0" fillId="0" borderId="9" xfId="0" applyNumberFormat="1" applyBorder="1"/>
    <xf numFmtId="2" fontId="0" fillId="0" borderId="11" xfId="0" applyNumberFormat="1" applyBorder="1"/>
    <xf numFmtId="0" fontId="0" fillId="3" borderId="1" xfId="0" applyFill="1" applyBorder="1"/>
    <xf numFmtId="2" fontId="0" fillId="3" borderId="1" xfId="0" applyNumberFormat="1" applyFill="1" applyBorder="1"/>
    <xf numFmtId="4" fontId="0" fillId="0" borderId="0" xfId="0" applyNumberFormat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E31" sqref="E31"/>
    </sheetView>
  </sheetViews>
  <sheetFormatPr defaultRowHeight="14.4" x14ac:dyDescent="0.3"/>
  <cols>
    <col min="1" max="1" width="71.109375" customWidth="1"/>
    <col min="2" max="2" width="14.44140625" customWidth="1"/>
    <col min="3" max="5" width="14.109375" customWidth="1"/>
    <col min="6" max="6" width="12.6640625" customWidth="1"/>
    <col min="7" max="7" width="4.5546875" customWidth="1"/>
    <col min="8" max="8" width="58" customWidth="1"/>
    <col min="9" max="9" width="39.88671875" customWidth="1"/>
    <col min="10" max="10" width="10.88671875" customWidth="1"/>
    <col min="11" max="11" width="11.44140625" customWidth="1"/>
    <col min="13" max="13" width="12.6640625" customWidth="1"/>
  </cols>
  <sheetData>
    <row r="1" spans="1:8" x14ac:dyDescent="0.3">
      <c r="A1" s="31">
        <v>2018</v>
      </c>
      <c r="B1" s="31"/>
      <c r="C1" s="31"/>
      <c r="D1" s="31"/>
      <c r="E1" s="31"/>
      <c r="F1" s="31"/>
    </row>
    <row r="2" spans="1:8" ht="15" thickBot="1" x14ac:dyDescent="0.35">
      <c r="B2" s="13" t="s">
        <v>14</v>
      </c>
      <c r="C2" t="s">
        <v>15</v>
      </c>
      <c r="D2" s="15" t="s">
        <v>16</v>
      </c>
      <c r="E2" s="15" t="s">
        <v>18</v>
      </c>
      <c r="F2" t="s">
        <v>19</v>
      </c>
    </row>
    <row r="3" spans="1:8" ht="15" thickBot="1" x14ac:dyDescent="0.35">
      <c r="A3" s="2" t="s">
        <v>12</v>
      </c>
      <c r="B3" s="3">
        <f>B5+B7+B8</f>
        <v>28</v>
      </c>
      <c r="C3" s="3">
        <f>C4+C5+C6+C7+C8</f>
        <v>60</v>
      </c>
      <c r="D3" s="3">
        <f>D4+D5+D6+D7+D8</f>
        <v>58</v>
      </c>
      <c r="E3" s="18"/>
      <c r="F3" s="17">
        <f>B3+C3+D3+E3</f>
        <v>146</v>
      </c>
    </row>
    <row r="4" spans="1:8" ht="15" thickBot="1" x14ac:dyDescent="0.35">
      <c r="A4" s="4" t="s">
        <v>0</v>
      </c>
      <c r="B4" s="1">
        <v>0</v>
      </c>
      <c r="C4" s="1">
        <v>0</v>
      </c>
      <c r="D4" s="1">
        <v>0</v>
      </c>
      <c r="E4" s="1">
        <v>0</v>
      </c>
      <c r="F4" s="17">
        <f t="shared" ref="F4:F8" si="0">B4+C4+D4+E4</f>
        <v>0</v>
      </c>
    </row>
    <row r="5" spans="1:8" ht="15" thickBot="1" x14ac:dyDescent="0.35">
      <c r="A5" s="4" t="s">
        <v>1</v>
      </c>
      <c r="B5" s="1">
        <v>1</v>
      </c>
      <c r="C5" s="1">
        <v>3</v>
      </c>
      <c r="D5" s="1">
        <v>4</v>
      </c>
      <c r="E5" s="28">
        <v>1</v>
      </c>
      <c r="F5" s="17">
        <f t="shared" si="0"/>
        <v>9</v>
      </c>
      <c r="H5" s="16" t="s">
        <v>21</v>
      </c>
    </row>
    <row r="6" spans="1:8" ht="15" thickBot="1" x14ac:dyDescent="0.35">
      <c r="A6" s="4" t="s">
        <v>2</v>
      </c>
      <c r="B6" s="1">
        <v>0</v>
      </c>
      <c r="C6" s="1">
        <v>0</v>
      </c>
      <c r="D6" s="1">
        <v>0</v>
      </c>
      <c r="E6" s="1">
        <v>0</v>
      </c>
      <c r="F6" s="17">
        <f t="shared" si="0"/>
        <v>0</v>
      </c>
    </row>
    <row r="7" spans="1:8" ht="15" thickBot="1" x14ac:dyDescent="0.35">
      <c r="A7" s="4" t="s">
        <v>7</v>
      </c>
      <c r="B7" s="1">
        <v>25</v>
      </c>
      <c r="C7" s="14">
        <v>53</v>
      </c>
      <c r="D7" s="14">
        <f>18+36</f>
        <v>54</v>
      </c>
      <c r="E7" s="14">
        <v>105</v>
      </c>
      <c r="F7" s="17">
        <f t="shared" si="0"/>
        <v>237</v>
      </c>
    </row>
    <row r="8" spans="1:8" ht="15" thickBot="1" x14ac:dyDescent="0.35">
      <c r="A8" s="5" t="s">
        <v>3</v>
      </c>
      <c r="B8" s="6">
        <v>2</v>
      </c>
      <c r="C8" s="6">
        <v>4</v>
      </c>
      <c r="D8" s="6">
        <v>0</v>
      </c>
      <c r="E8" s="6">
        <v>1</v>
      </c>
      <c r="F8" s="17">
        <f t="shared" si="0"/>
        <v>7</v>
      </c>
    </row>
    <row r="9" spans="1:8" ht="15" thickBot="1" x14ac:dyDescent="0.35">
      <c r="A9" s="7"/>
      <c r="B9" s="7"/>
      <c r="C9" s="7"/>
      <c r="D9" s="23"/>
      <c r="E9" s="23"/>
    </row>
    <row r="10" spans="1:8" x14ac:dyDescent="0.3">
      <c r="A10" s="8"/>
      <c r="B10" s="12"/>
      <c r="C10" s="3"/>
      <c r="D10" s="18"/>
      <c r="E10" s="22"/>
      <c r="F10" s="17"/>
    </row>
    <row r="11" spans="1:8" x14ac:dyDescent="0.3">
      <c r="A11" s="4" t="s">
        <v>17</v>
      </c>
      <c r="B11" s="10">
        <f>B12+B13+B14+B15+B16</f>
        <v>1620434.67</v>
      </c>
      <c r="C11" s="10">
        <f>C12+C13+C14+C15+C16</f>
        <v>2599022.8899999997</v>
      </c>
      <c r="D11" s="10">
        <f>D12+D13+D14+D15+D16</f>
        <v>2333259.3899999997</v>
      </c>
      <c r="E11" s="10">
        <f>E12+E13+E14+E15+E16</f>
        <v>1385754.12</v>
      </c>
      <c r="F11" s="19">
        <f>B11+C11+D11+E11</f>
        <v>7938471.0699999994</v>
      </c>
    </row>
    <row r="12" spans="1:8" x14ac:dyDescent="0.3">
      <c r="A12" s="4" t="s">
        <v>4</v>
      </c>
      <c r="B12" s="1">
        <v>0</v>
      </c>
      <c r="C12" s="1">
        <v>0</v>
      </c>
      <c r="D12" s="1">
        <v>0</v>
      </c>
      <c r="E12" s="20">
        <v>0</v>
      </c>
      <c r="F12" s="19">
        <f>B12+C12+D12+E12</f>
        <v>0</v>
      </c>
    </row>
    <row r="13" spans="1:8" x14ac:dyDescent="0.3">
      <c r="A13" s="4" t="s">
        <v>5</v>
      </c>
      <c r="B13" s="1">
        <v>664000</v>
      </c>
      <c r="C13" s="10">
        <f>299166.67+160000+214690+193324</f>
        <v>867180.66999999993</v>
      </c>
      <c r="D13" s="10">
        <f>298466.67+804627+235276+299166.67</f>
        <v>1637536.3399999999</v>
      </c>
      <c r="E13" s="29">
        <v>85496.960000000006</v>
      </c>
      <c r="F13" s="19">
        <f>B13+C13+D13+E13</f>
        <v>3254213.9699999997</v>
      </c>
      <c r="H13" s="16" t="s">
        <v>23</v>
      </c>
    </row>
    <row r="14" spans="1:8" x14ac:dyDescent="0.3">
      <c r="A14" s="4" t="s">
        <v>13</v>
      </c>
      <c r="B14" s="1">
        <v>0</v>
      </c>
      <c r="C14" s="1">
        <v>0</v>
      </c>
      <c r="D14" s="1">
        <v>0</v>
      </c>
      <c r="E14" s="20">
        <v>0</v>
      </c>
      <c r="F14" s="19">
        <f t="shared" ref="F14:F16" si="1">B14+C14+D14+E14</f>
        <v>0</v>
      </c>
    </row>
    <row r="15" spans="1:8" x14ac:dyDescent="0.3">
      <c r="A15" s="9" t="s">
        <v>6</v>
      </c>
      <c r="B15" s="10">
        <f>642907.94+16112.73</f>
        <v>659020.66999999993</v>
      </c>
      <c r="C15" s="10">
        <v>517895.84</v>
      </c>
      <c r="D15" s="21">
        <f>351782.05+343941</f>
        <v>695723.05</v>
      </c>
      <c r="E15" s="20">
        <v>500257.16</v>
      </c>
      <c r="F15" s="19">
        <f t="shared" si="1"/>
        <v>2372896.7200000002</v>
      </c>
    </row>
    <row r="16" spans="1:8" ht="15" thickBot="1" x14ac:dyDescent="0.35">
      <c r="A16" s="5" t="s">
        <v>3</v>
      </c>
      <c r="B16" s="11">
        <f>217414+80000</f>
        <v>297414</v>
      </c>
      <c r="C16" s="11">
        <v>1213946.3799999999</v>
      </c>
      <c r="D16" s="11">
        <v>0</v>
      </c>
      <c r="E16" s="24">
        <v>800000</v>
      </c>
      <c r="F16" s="19">
        <f t="shared" si="1"/>
        <v>2311360.38</v>
      </c>
    </row>
    <row r="17" spans="1:8" ht="15" thickBot="1" x14ac:dyDescent="0.35">
      <c r="A17" s="7"/>
      <c r="B17" s="7"/>
      <c r="C17" s="7"/>
      <c r="D17" s="23"/>
      <c r="E17" s="27"/>
    </row>
    <row r="18" spans="1:8" ht="15" thickBot="1" x14ac:dyDescent="0.35">
      <c r="A18" s="2" t="s">
        <v>8</v>
      </c>
      <c r="B18" s="12">
        <f>B22+B23</f>
        <v>876434.66999999993</v>
      </c>
      <c r="C18" s="12">
        <f>C19+C20+C21+C22+C23</f>
        <v>2737816.15</v>
      </c>
      <c r="D18" s="12">
        <f>D19+D20+D21+D22+D23</f>
        <v>2034092.72</v>
      </c>
      <c r="E18" s="26">
        <f>E19+E20+E21+E22+E23</f>
        <v>1377533.37</v>
      </c>
      <c r="F18" s="25">
        <f>B18+C18+D18+E18</f>
        <v>7025876.9100000001</v>
      </c>
    </row>
    <row r="19" spans="1:8" ht="15" thickBot="1" x14ac:dyDescent="0.35">
      <c r="A19" s="4" t="s">
        <v>4</v>
      </c>
      <c r="B19" s="1">
        <v>0</v>
      </c>
      <c r="C19" s="1">
        <v>0</v>
      </c>
      <c r="D19" s="1">
        <v>0</v>
      </c>
      <c r="E19" s="20">
        <f>E12</f>
        <v>0</v>
      </c>
      <c r="F19" s="25">
        <f t="shared" ref="F19:F23" si="2">B19+C19+D19+E19</f>
        <v>0</v>
      </c>
    </row>
    <row r="20" spans="1:8" ht="15" thickBot="1" x14ac:dyDescent="0.35">
      <c r="A20" s="4" t="s">
        <v>9</v>
      </c>
      <c r="B20" s="1">
        <v>0</v>
      </c>
      <c r="C20" s="10">
        <v>1005973.93</v>
      </c>
      <c r="D20" s="10">
        <f>D13-299166.67</f>
        <v>1338369.67</v>
      </c>
      <c r="E20" s="10">
        <v>77276.210000000006</v>
      </c>
      <c r="F20" s="25">
        <f t="shared" si="2"/>
        <v>2421619.81</v>
      </c>
      <c r="H20" t="s">
        <v>22</v>
      </c>
    </row>
    <row r="21" spans="1:8" ht="15" thickBot="1" x14ac:dyDescent="0.35">
      <c r="A21" s="4" t="s">
        <v>10</v>
      </c>
      <c r="B21" s="1">
        <v>0</v>
      </c>
      <c r="C21" s="1">
        <v>0</v>
      </c>
      <c r="D21" s="1">
        <v>0</v>
      </c>
      <c r="E21" s="1">
        <v>0</v>
      </c>
      <c r="F21" s="25">
        <f t="shared" si="2"/>
        <v>0</v>
      </c>
    </row>
    <row r="22" spans="1:8" ht="15" thickBot="1" x14ac:dyDescent="0.35">
      <c r="A22" s="4" t="s">
        <v>11</v>
      </c>
      <c r="B22" s="10">
        <f>B15</f>
        <v>659020.66999999993</v>
      </c>
      <c r="C22" s="10">
        <f>C15</f>
        <v>517895.84</v>
      </c>
      <c r="D22" s="21">
        <f>D15</f>
        <v>695723.05</v>
      </c>
      <c r="E22" s="21">
        <f>E15</f>
        <v>500257.16</v>
      </c>
      <c r="F22" s="25">
        <f t="shared" si="2"/>
        <v>2372896.7200000002</v>
      </c>
    </row>
    <row r="23" spans="1:8" ht="15" thickBot="1" x14ac:dyDescent="0.35">
      <c r="A23" s="5" t="s">
        <v>3</v>
      </c>
      <c r="B23" s="11">
        <f>B16-80000</f>
        <v>217414</v>
      </c>
      <c r="C23" s="11">
        <f>C16</f>
        <v>1213946.3799999999</v>
      </c>
      <c r="D23" s="11">
        <f>D16</f>
        <v>0</v>
      </c>
      <c r="E23" s="24">
        <f>E16</f>
        <v>800000</v>
      </c>
      <c r="F23" s="25">
        <f t="shared" si="2"/>
        <v>2231360.38</v>
      </c>
      <c r="H23" t="s">
        <v>20</v>
      </c>
    </row>
    <row r="25" spans="1:8" x14ac:dyDescent="0.3">
      <c r="C25" s="30"/>
      <c r="F25" s="30"/>
    </row>
    <row r="26" spans="1:8" x14ac:dyDescent="0.3">
      <c r="F26" s="30"/>
    </row>
    <row r="29" spans="1:8" x14ac:dyDescent="0.3">
      <c r="F29" s="30"/>
    </row>
  </sheetData>
  <mergeCells count="1">
    <mergeCell ref="A1:F1"/>
  </mergeCells>
  <pageMargins left="0.25" right="0.25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2019-03-22T06:42:01Z</dcterms:modified>
</cp:coreProperties>
</file>