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45" i="1" l="1"/>
  <c r="E47" i="1"/>
  <c r="E38" i="1"/>
  <c r="E36" i="1" s="1"/>
  <c r="E41" i="1"/>
  <c r="E48" i="1" s="1"/>
  <c r="E43" i="1" l="1"/>
  <c r="D48" i="1"/>
  <c r="D47" i="1"/>
  <c r="D43" i="1" s="1"/>
  <c r="D36" i="1"/>
  <c r="D28" i="1"/>
  <c r="F37" i="1" l="1"/>
  <c r="F38" i="1"/>
  <c r="F39" i="1"/>
  <c r="F40" i="1"/>
  <c r="F41" i="1"/>
  <c r="F44" i="1"/>
  <c r="F46" i="1"/>
  <c r="F29" i="1"/>
  <c r="F30" i="1"/>
  <c r="F31" i="1"/>
  <c r="F32" i="1"/>
  <c r="F33" i="1"/>
  <c r="C28" i="1"/>
  <c r="F28" i="1" s="1"/>
  <c r="C36" i="1"/>
  <c r="C48" i="1"/>
  <c r="B48" i="1"/>
  <c r="F48" i="1" s="1"/>
  <c r="C47" i="1"/>
  <c r="C43" i="1" s="1"/>
  <c r="B47" i="1" l="1"/>
  <c r="B36" i="1"/>
  <c r="F36" i="1" s="1"/>
  <c r="F47" i="1" l="1"/>
  <c r="B43" i="1"/>
  <c r="F43" i="1" s="1"/>
  <c r="F19" i="1"/>
  <c r="F20" i="1"/>
  <c r="F21" i="1"/>
  <c r="F12" i="1"/>
  <c r="F13" i="1"/>
  <c r="F14" i="1"/>
  <c r="F15" i="1"/>
  <c r="F16" i="1"/>
  <c r="B3" i="1"/>
  <c r="C3" i="1"/>
  <c r="F8" i="1"/>
  <c r="F7" i="1"/>
  <c r="F6" i="1"/>
  <c r="F5" i="1"/>
  <c r="F4" i="1"/>
  <c r="E22" i="1"/>
  <c r="E23" i="1"/>
  <c r="E11" i="1"/>
  <c r="F3" i="1" l="1"/>
  <c r="F11" i="1"/>
  <c r="E18" i="1"/>
  <c r="E3" i="1" l="1"/>
  <c r="D22" i="1" l="1"/>
  <c r="D23" i="1"/>
  <c r="D11" i="1"/>
  <c r="D3" i="1"/>
  <c r="D18" i="1" l="1"/>
  <c r="B18" i="1"/>
  <c r="C23" i="1"/>
  <c r="F23" i="1" s="1"/>
  <c r="C22" i="1"/>
  <c r="F22" i="1" s="1"/>
  <c r="C11" i="1"/>
  <c r="F18" i="1" l="1"/>
  <c r="C18" i="1"/>
</calcChain>
</file>

<file path=xl/sharedStrings.xml><?xml version="1.0" encoding="utf-8"?>
<sst xmlns="http://schemas.openxmlformats.org/spreadsheetml/2006/main" count="52" uniqueCount="26">
  <si>
    <t>открытый конкурс</t>
  </si>
  <si>
    <t>Электронный аукцион</t>
  </si>
  <si>
    <t>запрос котировок</t>
  </si>
  <si>
    <t xml:space="preserve">без проведение торгов и запроса котировок </t>
  </si>
  <si>
    <t>из них на открыте конкурсы</t>
  </si>
  <si>
    <t>на электронные аукционы</t>
  </si>
  <si>
    <t xml:space="preserve">закупки у единственного поставщика в виде закупок малого объема </t>
  </si>
  <si>
    <t>закупки малого объема у единственного поставщика</t>
  </si>
  <si>
    <t xml:space="preserve">общая стоимость предложений победителей торгов и других способов </t>
  </si>
  <si>
    <t xml:space="preserve">по электронным аукционам </t>
  </si>
  <si>
    <t xml:space="preserve">по запросу котриок </t>
  </si>
  <si>
    <t xml:space="preserve">по закупкам у единственного поставщика в виде закупок малого объема </t>
  </si>
  <si>
    <t xml:space="preserve">Всего заказов </t>
  </si>
  <si>
    <t xml:space="preserve">на запросы котрировок </t>
  </si>
  <si>
    <t>1 квартал</t>
  </si>
  <si>
    <t>2 квартал</t>
  </si>
  <si>
    <t>3 квартал</t>
  </si>
  <si>
    <t>общая стоимость выставленых на торги и других способов</t>
  </si>
  <si>
    <t>4 квартл</t>
  </si>
  <si>
    <t>1 - 4 квартал</t>
  </si>
  <si>
    <t>в том числе 1360175,41 микроскоп (не состоялся и проведен повторно) сумма задвоена</t>
  </si>
  <si>
    <t>в том числе 1 не состоялся договор не заключен</t>
  </si>
  <si>
    <t>п4. ч.1 ст 93</t>
  </si>
  <si>
    <t>информация о количестве и ценах заключаемых договоров в 2017</t>
  </si>
  <si>
    <t xml:space="preserve">по запросу котировок </t>
  </si>
  <si>
    <t xml:space="preserve">на запросы котировок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</si>
</sst>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" fontId="0" fillId="0" borderId="6" xfId="0" applyNumberFormat="1" applyBorder="1"/>
    <xf numFmtId="4" fontId="0" fillId="0" borderId="3" xfId="0" applyNumberFormat="1" applyBorder="1"/>
    <xf numFmtId="14" fontId="0" fillId="0" borderId="0" xfId="0" applyNumberFormat="1"/>
    <xf numFmtId="0" fontId="0" fillId="2" borderId="1" xfId="0" applyFill="1" applyBorder="1"/>
    <xf numFmtId="0" fontId="0" fillId="0" borderId="7" xfId="0" applyBorder="1"/>
    <xf numFmtId="4" fontId="0" fillId="0" borderId="0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3" borderId="1" xfId="0" applyFill="1" applyBorder="1"/>
    <xf numFmtId="0" fontId="0" fillId="0" borderId="10" xfId="0" applyBorder="1"/>
    <xf numFmtId="4" fontId="0" fillId="0" borderId="11" xfId="0" applyNumberFormat="1" applyBorder="1"/>
    <xf numFmtId="2" fontId="0" fillId="0" borderId="1" xfId="0" applyNumberFormat="1" applyBorder="1"/>
    <xf numFmtId="2" fontId="0" fillId="3" borderId="1" xfId="0" applyNumberFormat="1" applyFill="1" applyBorder="1"/>
    <xf numFmtId="3" fontId="0" fillId="0" borderId="1" xfId="0" applyNumberFormat="1" applyBorder="1"/>
    <xf numFmtId="2" fontId="0" fillId="0" borderId="10" xfId="0" applyNumberFormat="1" applyBorder="1"/>
    <xf numFmtId="0" fontId="0" fillId="0" borderId="12" xfId="0" applyBorder="1"/>
    <xf numFmtId="2" fontId="0" fillId="0" borderId="6" xfId="0" applyNumberFormat="1" applyBorder="1"/>
    <xf numFmtId="4" fontId="0" fillId="0" borderId="8" xfId="0" applyNumberFormat="1" applyBorder="1"/>
    <xf numFmtId="4" fontId="0" fillId="0" borderId="10" xfId="0" applyNumberFormat="1" applyBorder="1"/>
    <xf numFmtId="2" fontId="0" fillId="0" borderId="12" xfId="0" applyNumberFormat="1" applyBorder="1"/>
    <xf numFmtId="4" fontId="0" fillId="0" borderId="13" xfId="0" applyNumberFormat="1" applyBorder="1"/>
    <xf numFmtId="0" fontId="0" fillId="4" borderId="1" xfId="0" applyFill="1" applyBorder="1"/>
    <xf numFmtId="2" fontId="0" fillId="4" borderId="1" xfId="0" applyNumberFormat="1" applyFill="1" applyBorder="1"/>
    <xf numFmtId="4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0"/>
  <sheetViews>
    <sheetView tabSelected="1" workbookViewId="0">
      <selection activeCell="H16" sqref="H16"/>
    </sheetView>
  </sheetViews>
  <sheetFormatPr defaultRowHeight="14.4" x14ac:dyDescent="0.3"/>
  <cols>
    <col min="1" max="1" width="71.109375" customWidth="1"/>
    <col min="2" max="2" width="14.44140625" customWidth="1"/>
    <col min="3" max="5" width="14.109375" customWidth="1"/>
    <col min="6" max="6" width="12.6640625" customWidth="1"/>
    <col min="7" max="7" width="4.5546875" customWidth="1"/>
    <col min="8" max="8" width="30.109375" customWidth="1"/>
    <col min="9" max="9" width="39.88671875" customWidth="1"/>
    <col min="10" max="10" width="10.88671875" customWidth="1"/>
    <col min="11" max="11" width="11.44140625" customWidth="1"/>
    <col min="13" max="13" width="12.6640625" customWidth="1"/>
  </cols>
  <sheetData>
    <row r="2" spans="1:8" ht="15" thickBot="1" x14ac:dyDescent="0.35">
      <c r="B2" s="13" t="s">
        <v>14</v>
      </c>
      <c r="C2" t="s">
        <v>15</v>
      </c>
      <c r="D2" s="15" t="s">
        <v>16</v>
      </c>
      <c r="E2" s="15" t="s">
        <v>18</v>
      </c>
      <c r="F2" t="s">
        <v>19</v>
      </c>
    </row>
    <row r="3" spans="1:8" ht="15" thickBot="1" x14ac:dyDescent="0.35">
      <c r="A3" s="2" t="s">
        <v>12</v>
      </c>
      <c r="B3" s="3">
        <f>B7+B8</f>
        <v>49</v>
      </c>
      <c r="C3" s="3">
        <f>C5+C7+C8</f>
        <v>36</v>
      </c>
      <c r="D3" s="21">
        <f>D4+D5+D6+D7+D8</f>
        <v>11</v>
      </c>
      <c r="E3" s="21">
        <f>E4+E5+E6+E7+E8</f>
        <v>20</v>
      </c>
      <c r="F3" s="18">
        <f>F4+F5+F6+F7+F8</f>
        <v>116</v>
      </c>
    </row>
    <row r="4" spans="1:8" ht="15" thickBot="1" x14ac:dyDescent="0.35">
      <c r="A4" s="4" t="s">
        <v>0</v>
      </c>
      <c r="B4" s="1">
        <v>0</v>
      </c>
      <c r="C4" s="1">
        <v>0</v>
      </c>
      <c r="D4" s="1">
        <v>0</v>
      </c>
      <c r="E4" s="1">
        <v>0</v>
      </c>
      <c r="F4" s="18">
        <f>B4+C4+E4</f>
        <v>0</v>
      </c>
    </row>
    <row r="5" spans="1:8" ht="29.4" thickBot="1" x14ac:dyDescent="0.35">
      <c r="A5" s="4" t="s">
        <v>1</v>
      </c>
      <c r="B5" s="1">
        <v>0</v>
      </c>
      <c r="C5" s="1">
        <v>10</v>
      </c>
      <c r="D5" s="1">
        <v>1</v>
      </c>
      <c r="E5" s="20">
        <v>7</v>
      </c>
      <c r="F5" s="18">
        <f>B5+C5+D5+E5</f>
        <v>18</v>
      </c>
      <c r="H5" s="17" t="s">
        <v>21</v>
      </c>
    </row>
    <row r="6" spans="1:8" ht="15" thickBot="1" x14ac:dyDescent="0.35">
      <c r="A6" s="4" t="s">
        <v>2</v>
      </c>
      <c r="B6" s="1">
        <v>0</v>
      </c>
      <c r="C6" s="1">
        <v>0</v>
      </c>
      <c r="D6" s="1">
        <v>0</v>
      </c>
      <c r="E6" s="1">
        <v>0</v>
      </c>
      <c r="F6" s="18">
        <f>B6+C6+D6+E6</f>
        <v>0</v>
      </c>
    </row>
    <row r="7" spans="1:8" ht="15" thickBot="1" x14ac:dyDescent="0.35">
      <c r="A7" s="4" t="s">
        <v>7</v>
      </c>
      <c r="B7" s="1">
        <v>42</v>
      </c>
      <c r="C7" s="14">
        <v>25</v>
      </c>
      <c r="D7" s="14">
        <v>7</v>
      </c>
      <c r="E7" s="14">
        <v>8</v>
      </c>
      <c r="F7" s="18">
        <f>B7+C7+D7+E7</f>
        <v>82</v>
      </c>
    </row>
    <row r="8" spans="1:8" ht="15" thickBot="1" x14ac:dyDescent="0.35">
      <c r="A8" s="5" t="s">
        <v>3</v>
      </c>
      <c r="B8" s="6">
        <v>7</v>
      </c>
      <c r="C8" s="6">
        <v>1</v>
      </c>
      <c r="D8" s="6">
        <v>3</v>
      </c>
      <c r="E8" s="6">
        <v>5</v>
      </c>
      <c r="F8" s="19">
        <f>B8+C8+D8+E8</f>
        <v>16</v>
      </c>
    </row>
    <row r="9" spans="1:8" ht="15" thickBot="1" x14ac:dyDescent="0.35">
      <c r="A9" s="7"/>
      <c r="B9" s="7"/>
      <c r="C9" s="7"/>
      <c r="D9" s="27"/>
      <c r="E9" s="27"/>
    </row>
    <row r="10" spans="1:8" x14ac:dyDescent="0.3">
      <c r="A10" s="8"/>
      <c r="B10" s="12"/>
      <c r="C10" s="3"/>
      <c r="D10" s="21"/>
      <c r="E10" s="26"/>
      <c r="F10" s="18"/>
    </row>
    <row r="11" spans="1:8" x14ac:dyDescent="0.3">
      <c r="A11" s="4" t="s">
        <v>17</v>
      </c>
      <c r="B11" s="10">
        <v>3885379.37</v>
      </c>
      <c r="C11" s="1">
        <f>C13+C15+C16</f>
        <v>1448235.94</v>
      </c>
      <c r="D11" s="10">
        <f>D12+D13+D14+D15+D16</f>
        <v>634707.83000000007</v>
      </c>
      <c r="E11" s="10">
        <f>E12+E13+E14+E15+E16</f>
        <v>4996746.0999999996</v>
      </c>
      <c r="F11" s="22">
        <f>F12+F13+F14+F15+F16</f>
        <v>10965069.24</v>
      </c>
    </row>
    <row r="12" spans="1:8" x14ac:dyDescent="0.3">
      <c r="A12" s="4" t="s">
        <v>4</v>
      </c>
      <c r="B12" s="1">
        <v>0</v>
      </c>
      <c r="C12" s="1">
        <v>0</v>
      </c>
      <c r="D12" s="1">
        <v>0</v>
      </c>
      <c r="E12" s="23">
        <v>0</v>
      </c>
      <c r="F12" s="22">
        <f t="shared" ref="F12:F16" si="0">B12+C12+D12+E12</f>
        <v>0</v>
      </c>
    </row>
    <row r="13" spans="1:8" ht="57.6" customHeight="1" x14ac:dyDescent="0.3">
      <c r="A13" s="4" t="s">
        <v>5</v>
      </c>
      <c r="B13" s="1">
        <v>0</v>
      </c>
      <c r="C13" s="1">
        <v>933316.26</v>
      </c>
      <c r="D13" s="10">
        <v>298246.58</v>
      </c>
      <c r="E13" s="24">
        <v>3358844.19</v>
      </c>
      <c r="F13" s="22">
        <f t="shared" si="0"/>
        <v>4590407.03</v>
      </c>
      <c r="H13" s="16" t="s">
        <v>20</v>
      </c>
    </row>
    <row r="14" spans="1:8" x14ac:dyDescent="0.3">
      <c r="A14" s="4" t="s">
        <v>25</v>
      </c>
      <c r="B14" s="1">
        <v>0</v>
      </c>
      <c r="C14" s="1">
        <v>0</v>
      </c>
      <c r="D14" s="1">
        <v>0</v>
      </c>
      <c r="E14" s="23">
        <v>0</v>
      </c>
      <c r="F14" s="22">
        <f t="shared" si="0"/>
        <v>0</v>
      </c>
    </row>
    <row r="15" spans="1:8" x14ac:dyDescent="0.3">
      <c r="A15" s="9" t="s">
        <v>6</v>
      </c>
      <c r="B15" s="10">
        <v>1186983.32</v>
      </c>
      <c r="C15" s="1">
        <v>441879.68</v>
      </c>
      <c r="D15" s="25">
        <v>124708</v>
      </c>
      <c r="E15" s="23">
        <v>120592.81</v>
      </c>
      <c r="F15" s="22">
        <f t="shared" si="0"/>
        <v>1874163.81</v>
      </c>
    </row>
    <row r="16" spans="1:8" ht="15" thickBot="1" x14ac:dyDescent="0.35">
      <c r="A16" s="5" t="s">
        <v>3</v>
      </c>
      <c r="B16" s="11">
        <v>2698396.05</v>
      </c>
      <c r="C16" s="6">
        <v>73040</v>
      </c>
      <c r="D16" s="11">
        <v>211753.25</v>
      </c>
      <c r="E16" s="28">
        <v>1517309.1</v>
      </c>
      <c r="F16" s="22">
        <f t="shared" si="0"/>
        <v>4500498.4000000004</v>
      </c>
    </row>
    <row r="17" spans="1:8" ht="15" thickBot="1" x14ac:dyDescent="0.35">
      <c r="A17" s="7"/>
      <c r="B17" s="7"/>
      <c r="C17" s="7"/>
      <c r="D17" s="27"/>
      <c r="E17" s="31"/>
    </row>
    <row r="18" spans="1:8" ht="15" thickBot="1" x14ac:dyDescent="0.35">
      <c r="A18" s="2" t="s">
        <v>8</v>
      </c>
      <c r="B18" s="12">
        <f>B22+B23</f>
        <v>3885379.37</v>
      </c>
      <c r="C18" s="3">
        <f>C20+C22+C23</f>
        <v>1381656.89</v>
      </c>
      <c r="D18" s="30">
        <f>D23+D22+D21+D20+D19</f>
        <v>604882.13</v>
      </c>
      <c r="E18" s="30">
        <f>E23+E22+E21+E20+E19</f>
        <v>3607373.2700000005</v>
      </c>
      <c r="F18" s="29">
        <f>F19+F20+F21+F22+F23</f>
        <v>9479291.6600000001</v>
      </c>
    </row>
    <row r="19" spans="1:8" ht="15" thickBot="1" x14ac:dyDescent="0.35">
      <c r="A19" s="4" t="s">
        <v>4</v>
      </c>
      <c r="B19" s="1">
        <v>0</v>
      </c>
      <c r="C19" s="1">
        <v>0</v>
      </c>
      <c r="D19" s="1">
        <v>0</v>
      </c>
      <c r="E19" s="1">
        <v>0</v>
      </c>
      <c r="F19" s="29">
        <f t="shared" ref="F19:F23" si="1">B19+C19+D19+E19</f>
        <v>0</v>
      </c>
    </row>
    <row r="20" spans="1:8" ht="15" thickBot="1" x14ac:dyDescent="0.35">
      <c r="A20" s="4" t="s">
        <v>9</v>
      </c>
      <c r="B20" s="1">
        <v>0</v>
      </c>
      <c r="C20" s="1">
        <v>866737.21</v>
      </c>
      <c r="D20" s="1">
        <v>268420.88</v>
      </c>
      <c r="E20" s="10">
        <v>1969471.36</v>
      </c>
      <c r="F20" s="29">
        <f t="shared" si="1"/>
        <v>3104629.45</v>
      </c>
    </row>
    <row r="21" spans="1:8" ht="15" thickBot="1" x14ac:dyDescent="0.35">
      <c r="A21" s="4" t="s">
        <v>24</v>
      </c>
      <c r="B21" s="1">
        <v>0</v>
      </c>
      <c r="C21" s="1">
        <v>0</v>
      </c>
      <c r="D21" s="1">
        <v>0</v>
      </c>
      <c r="E21" s="1">
        <v>0</v>
      </c>
      <c r="F21" s="29">
        <f t="shared" si="1"/>
        <v>0</v>
      </c>
    </row>
    <row r="22" spans="1:8" ht="15" thickBot="1" x14ac:dyDescent="0.35">
      <c r="A22" s="4" t="s">
        <v>11</v>
      </c>
      <c r="B22" s="10">
        <v>1186983.32</v>
      </c>
      <c r="C22" s="1">
        <f t="shared" ref="C22:E23" si="2">C15</f>
        <v>441879.68</v>
      </c>
      <c r="D22" s="25">
        <f t="shared" si="2"/>
        <v>124708</v>
      </c>
      <c r="E22" s="25">
        <f t="shared" si="2"/>
        <v>120592.81</v>
      </c>
      <c r="F22" s="29">
        <f t="shared" si="1"/>
        <v>1874163.81</v>
      </c>
    </row>
    <row r="23" spans="1:8" ht="15" thickBot="1" x14ac:dyDescent="0.35">
      <c r="A23" s="5" t="s">
        <v>3</v>
      </c>
      <c r="B23" s="11">
        <v>2698396.05</v>
      </c>
      <c r="C23" s="6">
        <f t="shared" si="2"/>
        <v>73040</v>
      </c>
      <c r="D23" s="11">
        <f t="shared" si="2"/>
        <v>211753.25</v>
      </c>
      <c r="E23" s="28">
        <f t="shared" si="2"/>
        <v>1517309.1</v>
      </c>
      <c r="F23" s="32">
        <f t="shared" si="1"/>
        <v>4500498.4000000004</v>
      </c>
    </row>
    <row r="26" spans="1:8" x14ac:dyDescent="0.3">
      <c r="A26" s="36" t="s">
        <v>23</v>
      </c>
      <c r="B26" s="36"/>
      <c r="C26" s="36"/>
      <c r="D26" s="36"/>
      <c r="E26" s="36"/>
      <c r="F26" s="36"/>
    </row>
    <row r="27" spans="1:8" ht="15" thickBot="1" x14ac:dyDescent="0.35">
      <c r="B27" s="13" t="s">
        <v>14</v>
      </c>
      <c r="C27" t="s">
        <v>15</v>
      </c>
      <c r="D27" s="15" t="s">
        <v>16</v>
      </c>
      <c r="E27" s="15" t="s">
        <v>18</v>
      </c>
      <c r="F27" t="s">
        <v>19</v>
      </c>
    </row>
    <row r="28" spans="1:8" ht="15" thickBot="1" x14ac:dyDescent="0.35">
      <c r="A28" s="2" t="s">
        <v>12</v>
      </c>
      <c r="B28" s="3">
        <v>41</v>
      </c>
      <c r="C28" s="3">
        <f>C29+C30+C31+C32+C33</f>
        <v>39</v>
      </c>
      <c r="D28" s="3">
        <f>D29+D30+D31+D32+D33</f>
        <v>20</v>
      </c>
      <c r="E28" s="21"/>
      <c r="F28" s="18">
        <f>B28+C28+D28+E28</f>
        <v>100</v>
      </c>
    </row>
    <row r="29" spans="1:8" ht="15" thickBot="1" x14ac:dyDescent="0.35">
      <c r="A29" s="4" t="s">
        <v>0</v>
      </c>
      <c r="B29" s="1">
        <v>0</v>
      </c>
      <c r="C29" s="1">
        <v>0</v>
      </c>
      <c r="D29" s="1">
        <v>0</v>
      </c>
      <c r="E29" s="1">
        <v>0</v>
      </c>
      <c r="F29" s="18">
        <f t="shared" ref="F29:F33" si="3">B29+C29+D29+E29</f>
        <v>0</v>
      </c>
    </row>
    <row r="30" spans="1:8" ht="15" thickBot="1" x14ac:dyDescent="0.35">
      <c r="A30" s="4" t="s">
        <v>1</v>
      </c>
      <c r="B30" s="1">
        <v>0</v>
      </c>
      <c r="C30" s="1">
        <v>10</v>
      </c>
      <c r="D30" s="1">
        <v>1</v>
      </c>
      <c r="E30" s="33">
        <v>4</v>
      </c>
      <c r="F30" s="18">
        <f t="shared" si="3"/>
        <v>15</v>
      </c>
      <c r="H30" s="17"/>
    </row>
    <row r="31" spans="1:8" ht="15" thickBot="1" x14ac:dyDescent="0.35">
      <c r="A31" s="4" t="s">
        <v>2</v>
      </c>
      <c r="B31" s="1">
        <v>0</v>
      </c>
      <c r="C31" s="1">
        <v>0</v>
      </c>
      <c r="D31" s="1">
        <v>0</v>
      </c>
      <c r="E31" s="1">
        <v>0</v>
      </c>
      <c r="F31" s="18">
        <f t="shared" si="3"/>
        <v>0</v>
      </c>
    </row>
    <row r="32" spans="1:8" ht="15" thickBot="1" x14ac:dyDescent="0.35">
      <c r="A32" s="4" t="s">
        <v>7</v>
      </c>
      <c r="B32" s="1">
        <v>40</v>
      </c>
      <c r="C32" s="14">
        <v>25</v>
      </c>
      <c r="D32" s="14">
        <v>18</v>
      </c>
      <c r="E32" s="14">
        <v>3</v>
      </c>
      <c r="F32" s="18">
        <f t="shared" si="3"/>
        <v>86</v>
      </c>
      <c r="H32" t="s">
        <v>22</v>
      </c>
    </row>
    <row r="33" spans="1:8" ht="15" thickBot="1" x14ac:dyDescent="0.35">
      <c r="A33" s="5" t="s">
        <v>3</v>
      </c>
      <c r="B33" s="6">
        <v>1</v>
      </c>
      <c r="C33" s="6">
        <v>4</v>
      </c>
      <c r="D33" s="6">
        <v>1</v>
      </c>
      <c r="E33" s="6">
        <v>5</v>
      </c>
      <c r="F33" s="18">
        <f t="shared" si="3"/>
        <v>11</v>
      </c>
    </row>
    <row r="34" spans="1:8" ht="15" thickBot="1" x14ac:dyDescent="0.35">
      <c r="A34" s="7"/>
      <c r="B34" s="7"/>
      <c r="C34" s="7"/>
      <c r="D34" s="27"/>
      <c r="E34" s="27"/>
    </row>
    <row r="35" spans="1:8" x14ac:dyDescent="0.3">
      <c r="A35" s="8"/>
      <c r="B35" s="12"/>
      <c r="C35" s="3"/>
      <c r="D35" s="21"/>
      <c r="E35" s="26"/>
      <c r="F35" s="18"/>
    </row>
    <row r="36" spans="1:8" x14ac:dyDescent="0.3">
      <c r="A36" s="4" t="s">
        <v>17</v>
      </c>
      <c r="B36" s="10">
        <f>B37+B38+B39+B40+B41</f>
        <v>2122758.08</v>
      </c>
      <c r="C36" s="10">
        <f>C37+C38+C39+C40+C41</f>
        <v>2070876.73</v>
      </c>
      <c r="D36" s="10">
        <f>D37+D38+D39+D40+D41</f>
        <v>490614.32</v>
      </c>
      <c r="E36" s="10">
        <f>E37+E38+E39+E40+E41</f>
        <v>1098085.0900000001</v>
      </c>
      <c r="F36" s="22">
        <f>B36+C36+D36+E36</f>
        <v>5782334.2199999997</v>
      </c>
    </row>
    <row r="37" spans="1:8" x14ac:dyDescent="0.3">
      <c r="A37" s="4" t="s">
        <v>4</v>
      </c>
      <c r="B37" s="1">
        <v>0</v>
      </c>
      <c r="C37" s="1">
        <v>0</v>
      </c>
      <c r="D37" s="1">
        <v>0</v>
      </c>
      <c r="E37" s="23">
        <v>0</v>
      </c>
      <c r="F37" s="22">
        <f t="shared" ref="F37:F41" si="4">B37+C37+D37+E37</f>
        <v>0</v>
      </c>
    </row>
    <row r="38" spans="1:8" x14ac:dyDescent="0.3">
      <c r="A38" s="4" t="s">
        <v>5</v>
      </c>
      <c r="B38" s="1">
        <v>0</v>
      </c>
      <c r="C38" s="10">
        <v>1175840.55</v>
      </c>
      <c r="D38" s="10">
        <v>23641.200000000001</v>
      </c>
      <c r="E38" s="34">
        <f>135071.46+55448.04+160000</f>
        <v>350519.5</v>
      </c>
      <c r="F38" s="22">
        <f t="shared" si="4"/>
        <v>1550001.25</v>
      </c>
      <c r="H38" s="17"/>
    </row>
    <row r="39" spans="1:8" x14ac:dyDescent="0.3">
      <c r="A39" s="4" t="s">
        <v>13</v>
      </c>
      <c r="B39" s="1">
        <v>0</v>
      </c>
      <c r="C39" s="1">
        <v>0</v>
      </c>
      <c r="D39" s="1">
        <v>0</v>
      </c>
      <c r="E39" s="23">
        <v>0</v>
      </c>
      <c r="F39" s="22">
        <f t="shared" si="4"/>
        <v>0</v>
      </c>
    </row>
    <row r="40" spans="1:8" x14ac:dyDescent="0.3">
      <c r="A40" s="9" t="s">
        <v>6</v>
      </c>
      <c r="B40" s="10">
        <v>842758.08</v>
      </c>
      <c r="C40" s="10">
        <v>450668.66</v>
      </c>
      <c r="D40" s="25">
        <v>460105.2</v>
      </c>
      <c r="E40" s="23">
        <v>60150.32</v>
      </c>
      <c r="F40" s="22">
        <f t="shared" si="4"/>
        <v>1813682.26</v>
      </c>
      <c r="H40" t="s">
        <v>22</v>
      </c>
    </row>
    <row r="41" spans="1:8" ht="15" thickBot="1" x14ac:dyDescent="0.35">
      <c r="A41" s="5" t="s">
        <v>3</v>
      </c>
      <c r="B41" s="11">
        <v>1280000</v>
      </c>
      <c r="C41" s="11">
        <v>444367.52</v>
      </c>
      <c r="D41" s="11">
        <v>6867.92</v>
      </c>
      <c r="E41" s="28">
        <f>195630.46+491784.81</f>
        <v>687415.27</v>
      </c>
      <c r="F41" s="22">
        <f t="shared" si="4"/>
        <v>2418650.71</v>
      </c>
    </row>
    <row r="42" spans="1:8" ht="15" thickBot="1" x14ac:dyDescent="0.35">
      <c r="A42" s="7"/>
      <c r="B42" s="7"/>
      <c r="C42" s="7"/>
      <c r="D42" s="27"/>
      <c r="E42" s="31"/>
    </row>
    <row r="43" spans="1:8" ht="15" thickBot="1" x14ac:dyDescent="0.35">
      <c r="A43" s="2" t="s">
        <v>8</v>
      </c>
      <c r="B43" s="12">
        <f>B47+B48</f>
        <v>2122758.08</v>
      </c>
      <c r="C43" s="12">
        <f>C44+C45+C46+C47+C48</f>
        <v>2046359.27</v>
      </c>
      <c r="D43" s="12">
        <f>D44+D45+D46+D47+D48</f>
        <v>490614.72</v>
      </c>
      <c r="E43" s="30">
        <f>E44+E45+E46+E47+E48</f>
        <v>1078517.05</v>
      </c>
      <c r="F43" s="29">
        <f>B43+C43+D43+E43</f>
        <v>5738249.1200000001</v>
      </c>
    </row>
    <row r="44" spans="1:8" ht="15" thickBot="1" x14ac:dyDescent="0.35">
      <c r="A44" s="4" t="s">
        <v>4</v>
      </c>
      <c r="B44" s="1">
        <v>0</v>
      </c>
      <c r="C44" s="1">
        <v>0</v>
      </c>
      <c r="D44" s="1">
        <v>0</v>
      </c>
      <c r="E44" s="1">
        <v>0</v>
      </c>
      <c r="F44" s="29">
        <f t="shared" ref="F44:F48" si="5">B44+C44+D44+E44</f>
        <v>0</v>
      </c>
    </row>
    <row r="45" spans="1:8" ht="15" thickBot="1" x14ac:dyDescent="0.35">
      <c r="A45" s="4" t="s">
        <v>9</v>
      </c>
      <c r="B45" s="1">
        <v>0</v>
      </c>
      <c r="C45" s="10">
        <v>1151323.0900000001</v>
      </c>
      <c r="D45" s="1">
        <v>23641.599999999999</v>
      </c>
      <c r="E45" s="10">
        <f>135071.46+35880+160000</f>
        <v>330951.45999999996</v>
      </c>
      <c r="F45" s="29">
        <v>1505915.75</v>
      </c>
    </row>
    <row r="46" spans="1:8" ht="15" thickBot="1" x14ac:dyDescent="0.35">
      <c r="A46" s="4" t="s">
        <v>10</v>
      </c>
      <c r="B46" s="1">
        <v>0</v>
      </c>
      <c r="C46" s="1">
        <v>0</v>
      </c>
      <c r="D46" s="1">
        <v>0</v>
      </c>
      <c r="E46" s="1">
        <v>0</v>
      </c>
      <c r="F46" s="29">
        <f t="shared" si="5"/>
        <v>0</v>
      </c>
    </row>
    <row r="47" spans="1:8" ht="15" thickBot="1" x14ac:dyDescent="0.35">
      <c r="A47" s="4" t="s">
        <v>11</v>
      </c>
      <c r="B47" s="10">
        <f t="shared" ref="B47:D48" si="6">B40</f>
        <v>842758.08</v>
      </c>
      <c r="C47" s="10">
        <f t="shared" si="6"/>
        <v>450668.66</v>
      </c>
      <c r="D47" s="25">
        <f t="shared" si="6"/>
        <v>460105.2</v>
      </c>
      <c r="E47" s="25">
        <f>E40</f>
        <v>60150.32</v>
      </c>
      <c r="F47" s="29">
        <f t="shared" si="5"/>
        <v>1813682.26</v>
      </c>
      <c r="H47" t="s">
        <v>22</v>
      </c>
    </row>
    <row r="48" spans="1:8" ht="15" thickBot="1" x14ac:dyDescent="0.35">
      <c r="A48" s="5" t="s">
        <v>3</v>
      </c>
      <c r="B48" s="11">
        <f t="shared" si="6"/>
        <v>1280000</v>
      </c>
      <c r="C48" s="11">
        <f t="shared" si="6"/>
        <v>444367.52</v>
      </c>
      <c r="D48" s="11">
        <f t="shared" si="6"/>
        <v>6867.92</v>
      </c>
      <c r="E48" s="28">
        <f>E41</f>
        <v>687415.27</v>
      </c>
      <c r="F48" s="29">
        <f t="shared" si="5"/>
        <v>2418650.71</v>
      </c>
    </row>
    <row r="50" spans="3:6" x14ac:dyDescent="0.3">
      <c r="C50" s="35"/>
      <c r="F50" s="35"/>
    </row>
  </sheetData>
  <mergeCells count="1">
    <mergeCell ref="A26:F26"/>
  </mergeCells>
  <pageMargins left="0.25" right="0.25" top="0.75" bottom="0.75" header="0.3" footer="0.3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2019-03-22T06:41:46Z</dcterms:modified>
</cp:coreProperties>
</file>